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Docs\Б Ю Д Ж Е Т\бюджет 2026\9 - сесія ТРАВЕНЬ\"/>
    </mc:Choice>
  </mc:AlternateContent>
  <bookViews>
    <workbookView xWindow="0" yWindow="0" windowWidth="15345" windowHeight="6780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rish_dod_6!$A$1:$O$43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2" l="1"/>
  <c r="K40" i="2"/>
  <c r="P48" i="2" l="1"/>
  <c r="J48" i="2"/>
  <c r="K10" i="2"/>
  <c r="O25" i="2" l="1"/>
  <c r="N25" i="2"/>
  <c r="M25" i="2"/>
  <c r="L25" i="2"/>
  <c r="L48" i="2" s="1"/>
  <c r="K25" i="2"/>
  <c r="N48" i="2"/>
  <c r="O48" i="2"/>
  <c r="M48" i="2"/>
  <c r="K48" i="2"/>
  <c r="J25" i="2"/>
  <c r="K29" i="2" l="1"/>
</calcChain>
</file>

<file path=xl/sharedStrings.xml><?xml version="1.0" encoding="utf-8"?>
<sst xmlns="http://schemas.openxmlformats.org/spreadsheetml/2006/main" count="274" uniqueCount="96">
  <si>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</si>
  <si>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</si>
  <si>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</si>
  <si>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</si>
  <si>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</si>
  <si>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</si>
  <si>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</si>
  <si>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</si>
  <si>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</si>
  <si>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</si>
  <si>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</si>
  <si>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</si>
  <si>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</si>
  <si>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</si>
  <si>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</si>
  <si>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</si>
  <si>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</si>
  <si>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1358700000</t>
  </si>
  <si>
    <t>(грн)</t>
  </si>
  <si>
    <t>1</t>
  </si>
  <si>
    <t>Освіта і наука</t>
  </si>
  <si>
    <t>X</t>
  </si>
  <si>
    <t>Вiддiл освiти Шептицькоїї мiської ради</t>
  </si>
  <si>
    <t>1.1</t>
  </si>
  <si>
    <t>Забезпечення закладів загальної середньої освіти в Червоноградській громаді засобами навчання та обладнанням в межах впровадження реформи "Нова українська школа"</t>
  </si>
  <si>
    <t>151025-51B0C2B4</t>
  </si>
  <si>
    <t>2026-2028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</si>
  <si>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</si>
  <si>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</si>
  <si>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</si>
  <si>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</si>
  <si>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1.2</t>
  </si>
  <si>
    <t>Капітальний ремонт (модернізація) харчоблоку Гімназії імені родини Луговських по вулиці Шептицького,17 в місті Червоноград Львівської області. Коригування.</t>
  </si>
  <si>
    <t>171125-FC4E7783</t>
  </si>
  <si>
    <t>2026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</si>
  <si>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</si>
  <si>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</si>
  <si>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1.3</t>
  </si>
  <si>
    <t>Капітальний ремонт харчоблоку Червоноградського ліцею по вул.Степана Бандери,17А в місті Червоноград Львівської області (коригування)</t>
  </si>
  <si>
    <t>190925-369DC13D</t>
  </si>
  <si>
    <t>2</t>
  </si>
  <si>
    <t>Культура та інформація</t>
  </si>
  <si>
    <t>Вiддiл культури Шептицької мiської ради</t>
  </si>
  <si>
    <t>2.1</t>
  </si>
  <si>
    <t>Капітальний ремонт приміщення народного дому у м. Шептицький</t>
  </si>
  <si>
    <t>160925-2FCA6626</t>
  </si>
  <si>
    <t>1014083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</si>
  <si>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</si>
  <si>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3</t>
  </si>
  <si>
    <t>Економічна діяльність</t>
  </si>
  <si>
    <t>Вiддiл капiтального будiвництва та iнвестицiй Шептицької мiської ради</t>
  </si>
  <si>
    <t>3.1</t>
  </si>
  <si>
    <t>Нове будівництво «Фабрики-кухні» Шептицького вугільного мікрорегіону за адресою вул.Корольова,39 в м.Шептицький Львівської області</t>
  </si>
  <si>
    <t>291025-068345D9</t>
  </si>
  <si>
    <t>2025-2028</t>
  </si>
  <si>
    <t>1517330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</si>
  <si>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</si>
  <si>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4</t>
  </si>
  <si>
    <t>Енергетика</t>
  </si>
  <si>
    <t>4.1</t>
  </si>
  <si>
    <t>Реконструкція системи підігріву плавального басейну Палацу спорту КП СК "Шахтар" за адресою Львівська область, м. Червоноград, вул. Героїв Майдану,2 із застосуванням геотермального реверсивного охолоджувача</t>
  </si>
  <si>
    <t>151025-35CC6444</t>
  </si>
  <si>
    <t>1515070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</si>
  <si>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</si>
  <si>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5</t>
  </si>
  <si>
    <t>Муніципальна інфраструктура та послуги</t>
  </si>
  <si>
    <t>5.1</t>
  </si>
  <si>
    <t>Реконструкція електричних мереж з метою встановлення когенераційних установок для резервного живлення РГК-1 (під час опалювального сезону) в м.Червоноград Львівської області» Коригування</t>
  </si>
  <si>
    <t>160925-34C5CD70</t>
  </si>
  <si>
    <t>1517367</t>
  </si>
  <si>
    <t>Реалізація проектів у рамках Програми відновлення України ІІІ</t>
  </si>
  <si>
    <t>5.2</t>
  </si>
  <si>
    <t>Капітальний ремонт ПРУ №50325 КП "ЦМЛ ЧМР" за адресою Львівська область, м.Червоноград, вул.Івасюка,2</t>
  </si>
  <si>
    <t>161025-43D4C58C</t>
  </si>
  <si>
    <t>1512170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</si>
  <si>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</si>
  <si>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5.3</t>
  </si>
  <si>
    <t>Реконструкція електричних мереж шляхом влаштування наземної гібридної сонячної електростанції для Межирічанського водозабору Шептицького району Львівської області</t>
  </si>
  <si>
    <t>241025-3BF40A8A</t>
  </si>
  <si>
    <t>2025-2026</t>
  </si>
  <si>
    <t>5.4</t>
  </si>
  <si>
    <t>Реконструкція водопровідної мережі м.Червоноград Львівської області. Коригування</t>
  </si>
  <si>
    <t>291025-EB4BFE8F</t>
  </si>
  <si>
    <t>2026-2027</t>
  </si>
  <si>
    <t>6</t>
  </si>
  <si>
    <t>Охорона здоров`я</t>
  </si>
  <si>
    <t>6.1</t>
  </si>
  <si>
    <t>Нове будівництво будівлі дистанційної променевої терапії з встановленням медичного лінійного прискорювача з енергією 6 МеВ, в КНП «ЦМЛ ШМР» за адресою: вул. Івасюка,2 в м.Шептицький, Шептицького району, Львівської області</t>
  </si>
  <si>
    <t>051125-4AD676D4</t>
  </si>
  <si>
    <t>6.2</t>
  </si>
  <si>
    <t>Реконструкція будівлі «Центру психічного здоров'я» КП «ЦМЛ ЧМР» з метою влаштування ліфтової шахти для монтажу ліфта за адресою вул. Клюсівська, 8а м. Шептицький Львівської області</t>
  </si>
  <si>
    <t>051125-5BB7E619</t>
  </si>
  <si>
    <t>УСЬОГО</t>
  </si>
  <si>
    <t xml:space="preserve"> Уточнений бсяг
 публічних інвестицій у розрізі публічних інвестиційних проєктів та програм публічних інвестицій 
у 2026 році</t>
  </si>
  <si>
    <r>
      <t xml:space="preserve">Секретар ради                                                                    </t>
    </r>
    <r>
      <rPr>
        <sz val="8"/>
        <rFont val="Arial"/>
        <family val="2"/>
      </rPr>
      <t xml:space="preserve">                                                            Олександр ГРАСУЛОВ</t>
    </r>
  </si>
  <si>
    <t>Додаток №9
до рішення Шептицької міської ради                                                                             __________ №_______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</si>
</sst>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8"/>
      <name val="Arial"/>
      <family val="2"/>
      <charset val="204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1" fillId="0" borderId="0" xfId="1" applyAlignment="1">
      <alignment wrapText="1"/>
    </xf>
    <xf numFmtId="4" fontId="9" fillId="0" borderId="3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Fill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  <xf numFmtId="2" fontId="10" fillId="0" borderId="0" xfId="1" applyNumberFormat="1" applyFont="1"/>
  </cellXfs>
  <cellStyles count="3">
    <cellStyle name="Звичайний" xfId="0" builtinId="0"/>
    <cellStyle name="Обычный 2" xfId="1"/>
    <cellStyle name="Обычный_додаток 6 2026" xfId="2"/>
  </cellStyles>
  <dxfs count="1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view="pageBreakPreview" topLeftCell="B38" zoomScaleNormal="100" zoomScaleSheetLayoutView="100" workbookViewId="0">
      <selection activeCell="N48" sqref="N48"/>
    </sheetView>
  </sheetViews>
  <sheetFormatPr defaultRowHeight="12.75" x14ac:dyDescent="0.2"/>
  <cols>
    <col min="1" max="1" width="0" style="4" hidden="1" customWidth="1"/>
    <col min="2" max="2" width="5" style="23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16" width="14.28515625" style="4" customWidth="1"/>
    <col min="17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6" ht="55.9" customHeight="1" x14ac:dyDescent="0.2">
      <c r="B1" s="5"/>
      <c r="C1" s="6"/>
      <c r="D1" s="7"/>
      <c r="E1" s="8"/>
      <c r="F1" s="9"/>
      <c r="G1" s="6"/>
      <c r="H1" s="10"/>
      <c r="I1" s="11"/>
      <c r="J1" s="12"/>
      <c r="K1" s="34" t="s">
        <v>95</v>
      </c>
      <c r="L1" s="34"/>
      <c r="M1" s="34"/>
      <c r="N1" s="34"/>
      <c r="O1" s="34"/>
    </row>
    <row r="2" spans="1:16" ht="40.5" customHeight="1" x14ac:dyDescent="0.2">
      <c r="B2" s="35" t="s">
        <v>93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1"/>
    </row>
    <row r="3" spans="1:16" x14ac:dyDescent="0.2">
      <c r="B3" s="36" t="s">
        <v>17</v>
      </c>
      <c r="C3" s="37"/>
      <c r="D3" s="7"/>
      <c r="E3" s="10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6" x14ac:dyDescent="0.2">
      <c r="B4" s="38" t="s">
        <v>0</v>
      </c>
      <c r="C4" s="38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6" t="s">
        <v>18</v>
      </c>
    </row>
    <row r="5" spans="1:16" x14ac:dyDescent="0.2">
      <c r="A5" s="24"/>
      <c r="B5" s="39" t="s">
        <v>1</v>
      </c>
      <c r="C5" s="40" t="s">
        <v>2</v>
      </c>
      <c r="D5" s="40" t="s">
        <v>3</v>
      </c>
      <c r="E5" s="41" t="s">
        <v>4</v>
      </c>
      <c r="F5" s="40" t="s">
        <v>5</v>
      </c>
      <c r="G5" s="40" t="s">
        <v>6</v>
      </c>
      <c r="H5" s="42" t="s">
        <v>7</v>
      </c>
      <c r="I5" s="43" t="s">
        <v>8</v>
      </c>
      <c r="J5" s="43" t="s">
        <v>9</v>
      </c>
      <c r="K5" s="44" t="s">
        <v>10</v>
      </c>
      <c r="L5" s="44"/>
      <c r="M5" s="44"/>
      <c r="N5" s="44"/>
      <c r="O5" s="44"/>
    </row>
    <row r="6" spans="1:16" ht="84" x14ac:dyDescent="0.2">
      <c r="A6" s="24"/>
      <c r="B6" s="39"/>
      <c r="C6" s="40"/>
      <c r="D6" s="40"/>
      <c r="E6" s="41"/>
      <c r="F6" s="40"/>
      <c r="G6" s="40"/>
      <c r="H6" s="42"/>
      <c r="I6" s="43"/>
      <c r="J6" s="43"/>
      <c r="K6" s="17" t="s">
        <v>11</v>
      </c>
      <c r="L6" s="17" t="s">
        <v>12</v>
      </c>
      <c r="M6" s="17" t="s">
        <v>13</v>
      </c>
      <c r="N6" s="17" t="s">
        <v>14</v>
      </c>
      <c r="O6" s="17" t="s">
        <v>15</v>
      </c>
    </row>
    <row r="7" spans="1:16" s="22" customFormat="1" ht="12" x14ac:dyDescent="0.2">
      <c r="A7" s="25"/>
      <c r="B7" s="18">
        <v>1</v>
      </c>
      <c r="C7" s="19">
        <v>2</v>
      </c>
      <c r="D7" s="20">
        <v>3</v>
      </c>
      <c r="E7" s="21">
        <v>4</v>
      </c>
      <c r="F7" s="19">
        <v>5</v>
      </c>
      <c r="G7" s="19">
        <v>6</v>
      </c>
      <c r="H7" s="21" t="s">
        <v>16</v>
      </c>
      <c r="I7" s="21">
        <v>8</v>
      </c>
      <c r="J7" s="21">
        <v>9</v>
      </c>
      <c r="K7" s="21">
        <v>10</v>
      </c>
      <c r="L7" s="21">
        <v>11</v>
      </c>
      <c r="M7" s="21">
        <v>12</v>
      </c>
      <c r="N7" s="21">
        <v>13</v>
      </c>
      <c r="O7" s="21">
        <v>14</v>
      </c>
    </row>
    <row r="8" spans="1:16" ht="27" x14ac:dyDescent="0.2">
      <c r="A8" s="24">
        <v>1</v>
      </c>
      <c r="B8" s="26" t="s">
        <v>19</v>
      </c>
      <c r="C8" s="27" t="s">
        <v>20</v>
      </c>
      <c r="D8" s="28" t="s">
        <v>21</v>
      </c>
      <c r="E8" s="28" t="s">
        <v>21</v>
      </c>
      <c r="F8" s="27" t="s">
        <v>21</v>
      </c>
      <c r="G8" s="27" t="s">
        <v>22</v>
      </c>
      <c r="H8" s="28" t="s">
        <v>21</v>
      </c>
      <c r="I8" s="29" t="s">
        <v>21</v>
      </c>
      <c r="J8" s="30">
        <v>21496100.27</v>
      </c>
      <c r="K8" s="30">
        <v>18665900.27</v>
      </c>
      <c r="L8" s="30">
        <v>2830200</v>
      </c>
      <c r="M8" s="30">
        <v>0</v>
      </c>
      <c r="N8" s="30">
        <v>0</v>
      </c>
      <c r="O8" s="30">
        <v>0</v>
      </c>
      <c r="P8" s="4">
        <v>21496100.27</v>
      </c>
    </row>
    <row r="9" spans="1:16" ht="90" x14ac:dyDescent="0.2">
      <c r="A9" s="24">
        <v>1</v>
      </c>
      <c r="B9" s="26" t="s">
        <v>23</v>
      </c>
      <c r="C9" s="27" t="s">
        <v>24</v>
      </c>
      <c r="D9" s="28" t="s">
        <v>25</v>
      </c>
      <c r="E9" s="28" t="s">
        <v>21</v>
      </c>
      <c r="F9" s="27" t="s">
        <v>21</v>
      </c>
      <c r="G9" s="27" t="s">
        <v>22</v>
      </c>
      <c r="H9" s="28" t="s">
        <v>26</v>
      </c>
      <c r="I9" s="30">
        <v>14774303</v>
      </c>
      <c r="J9" s="30">
        <v>3185800</v>
      </c>
      <c r="K9" s="30">
        <v>355600</v>
      </c>
      <c r="L9" s="30">
        <v>2830200</v>
      </c>
      <c r="M9" s="30">
        <v>0</v>
      </c>
      <c r="N9" s="30">
        <v>0</v>
      </c>
      <c r="O9" s="30">
        <v>0</v>
      </c>
    </row>
    <row r="10" spans="1:16" ht="117" x14ac:dyDescent="0.2">
      <c r="A10" s="24">
        <v>0</v>
      </c>
      <c r="B10" s="26" t="s">
        <v>21</v>
      </c>
      <c r="C10" s="27" t="s">
        <v>21</v>
      </c>
      <c r="D10" s="28" t="s">
        <v>21</v>
      </c>
      <c r="E10" s="28" t="s">
        <v>27</v>
      </c>
      <c r="F10" s="27" t="s">
        <v>28</v>
      </c>
      <c r="G10" s="27" t="s">
        <v>22</v>
      </c>
      <c r="H10" s="28" t="s">
        <v>21</v>
      </c>
      <c r="I10" s="29" t="s">
        <v>21</v>
      </c>
      <c r="J10" s="30">
        <v>355600</v>
      </c>
      <c r="K10" s="30">
        <f>350000+5600</f>
        <v>355600</v>
      </c>
      <c r="L10" s="30">
        <v>0</v>
      </c>
      <c r="M10" s="30">
        <v>0</v>
      </c>
      <c r="N10" s="30">
        <v>0</v>
      </c>
      <c r="O10" s="30">
        <v>0</v>
      </c>
    </row>
    <row r="11" spans="1:16" ht="117" x14ac:dyDescent="0.2">
      <c r="A11" s="24">
        <v>0</v>
      </c>
      <c r="B11" s="26" t="s">
        <v>21</v>
      </c>
      <c r="C11" s="27" t="s">
        <v>21</v>
      </c>
      <c r="D11" s="28" t="s">
        <v>21</v>
      </c>
      <c r="E11" s="28" t="s">
        <v>29</v>
      </c>
      <c r="F11" s="27" t="s">
        <v>30</v>
      </c>
      <c r="G11" s="27" t="s">
        <v>22</v>
      </c>
      <c r="H11" s="28" t="s">
        <v>21</v>
      </c>
      <c r="I11" s="29" t="s">
        <v>21</v>
      </c>
      <c r="J11" s="30">
        <v>2830200</v>
      </c>
      <c r="K11" s="30">
        <v>0</v>
      </c>
      <c r="L11" s="30">
        <v>2830200</v>
      </c>
      <c r="M11" s="30">
        <v>0</v>
      </c>
      <c r="N11" s="30">
        <v>0</v>
      </c>
      <c r="O11" s="30">
        <v>0</v>
      </c>
    </row>
    <row r="12" spans="1:16" ht="81" x14ac:dyDescent="0.2">
      <c r="A12" s="24">
        <v>1</v>
      </c>
      <c r="B12" s="26" t="s">
        <v>31</v>
      </c>
      <c r="C12" s="27" t="s">
        <v>32</v>
      </c>
      <c r="D12" s="28" t="s">
        <v>33</v>
      </c>
      <c r="E12" s="28" t="s">
        <v>21</v>
      </c>
      <c r="F12" s="27" t="s">
        <v>21</v>
      </c>
      <c r="G12" s="27" t="s">
        <v>22</v>
      </c>
      <c r="H12" s="28" t="s">
        <v>34</v>
      </c>
      <c r="I12" s="30">
        <v>11088586</v>
      </c>
      <c r="J12" s="30">
        <v>9000000</v>
      </c>
      <c r="K12" s="30">
        <v>9000000</v>
      </c>
      <c r="L12" s="30">
        <v>0</v>
      </c>
      <c r="M12" s="30">
        <v>0</v>
      </c>
      <c r="N12" s="30">
        <v>0</v>
      </c>
      <c r="O12" s="30">
        <v>0</v>
      </c>
    </row>
    <row r="13" spans="1:16" ht="58.5" x14ac:dyDescent="0.2">
      <c r="A13" s="24">
        <v>0</v>
      </c>
      <c r="B13" s="26" t="s">
        <v>21</v>
      </c>
      <c r="C13" s="27" t="s">
        <v>21</v>
      </c>
      <c r="D13" s="28" t="s">
        <v>21</v>
      </c>
      <c r="E13" s="28" t="s">
        <v>35</v>
      </c>
      <c r="F13" s="27" t="s">
        <v>36</v>
      </c>
      <c r="G13" s="27" t="s">
        <v>22</v>
      </c>
      <c r="H13" s="28" t="s">
        <v>21</v>
      </c>
      <c r="I13" s="29" t="s">
        <v>21</v>
      </c>
      <c r="J13" s="30">
        <v>9000000</v>
      </c>
      <c r="K13" s="30">
        <v>9000000</v>
      </c>
      <c r="L13" s="30">
        <v>0</v>
      </c>
      <c r="M13" s="30">
        <v>0</v>
      </c>
      <c r="N13" s="30">
        <v>0</v>
      </c>
      <c r="O13" s="30">
        <v>0</v>
      </c>
    </row>
    <row r="14" spans="1:16" ht="72" x14ac:dyDescent="0.2">
      <c r="A14" s="24">
        <v>1</v>
      </c>
      <c r="B14" s="26" t="s">
        <v>37</v>
      </c>
      <c r="C14" s="27" t="s">
        <v>38</v>
      </c>
      <c r="D14" s="28" t="s">
        <v>39</v>
      </c>
      <c r="E14" s="28" t="s">
        <v>21</v>
      </c>
      <c r="F14" s="27" t="s">
        <v>21</v>
      </c>
      <c r="G14" s="27" t="s">
        <v>22</v>
      </c>
      <c r="H14" s="28" t="s">
        <v>34</v>
      </c>
      <c r="I14" s="30">
        <v>8468753</v>
      </c>
      <c r="J14" s="30">
        <v>9310300.2699999996</v>
      </c>
      <c r="K14" s="30">
        <v>9310300.2699999996</v>
      </c>
      <c r="L14" s="30">
        <v>0</v>
      </c>
      <c r="M14" s="30">
        <v>0</v>
      </c>
      <c r="N14" s="30">
        <v>0</v>
      </c>
      <c r="O14" s="30">
        <v>0</v>
      </c>
    </row>
    <row r="15" spans="1:16" ht="58.5" x14ac:dyDescent="0.2">
      <c r="A15" s="24">
        <v>0</v>
      </c>
      <c r="B15" s="26" t="s">
        <v>21</v>
      </c>
      <c r="C15" s="27" t="s">
        <v>21</v>
      </c>
      <c r="D15" s="28" t="s">
        <v>21</v>
      </c>
      <c r="E15" s="28" t="s">
        <v>35</v>
      </c>
      <c r="F15" s="27" t="s">
        <v>36</v>
      </c>
      <c r="G15" s="27" t="s">
        <v>22</v>
      </c>
      <c r="H15" s="28" t="s">
        <v>21</v>
      </c>
      <c r="I15" s="29" t="s">
        <v>21</v>
      </c>
      <c r="J15" s="30">
        <v>9310300.2699999996</v>
      </c>
      <c r="K15" s="30">
        <v>9310300.2699999996</v>
      </c>
      <c r="L15" s="30">
        <v>0</v>
      </c>
      <c r="M15" s="30">
        <v>0</v>
      </c>
      <c r="N15" s="30">
        <v>0</v>
      </c>
      <c r="O15" s="30">
        <v>0</v>
      </c>
    </row>
    <row r="16" spans="1:16" ht="27" x14ac:dyDescent="0.2">
      <c r="A16" s="24">
        <v>1</v>
      </c>
      <c r="B16" s="26" t="s">
        <v>40</v>
      </c>
      <c r="C16" s="27" t="s">
        <v>41</v>
      </c>
      <c r="D16" s="28" t="s">
        <v>21</v>
      </c>
      <c r="E16" s="28" t="s">
        <v>21</v>
      </c>
      <c r="F16" s="27" t="s">
        <v>21</v>
      </c>
      <c r="G16" s="27" t="s">
        <v>42</v>
      </c>
      <c r="H16" s="28" t="s">
        <v>21</v>
      </c>
      <c r="I16" s="29" t="s">
        <v>21</v>
      </c>
      <c r="J16" s="30">
        <v>58736130</v>
      </c>
      <c r="K16" s="30">
        <v>2200000</v>
      </c>
      <c r="L16" s="30">
        <v>0</v>
      </c>
      <c r="M16" s="30">
        <v>0</v>
      </c>
      <c r="N16" s="30">
        <v>56536130</v>
      </c>
      <c r="O16" s="30">
        <v>0</v>
      </c>
      <c r="P16" s="4">
        <v>58736130</v>
      </c>
    </row>
    <row r="17" spans="1:16" ht="27" x14ac:dyDescent="0.2">
      <c r="A17" s="24">
        <v>1</v>
      </c>
      <c r="B17" s="26" t="s">
        <v>43</v>
      </c>
      <c r="C17" s="27" t="s">
        <v>44</v>
      </c>
      <c r="D17" s="28" t="s">
        <v>45</v>
      </c>
      <c r="E17" s="28" t="s">
        <v>21</v>
      </c>
      <c r="F17" s="27" t="s">
        <v>21</v>
      </c>
      <c r="G17" s="27" t="s">
        <v>42</v>
      </c>
      <c r="H17" s="28" t="s">
        <v>34</v>
      </c>
      <c r="I17" s="30">
        <v>58736130</v>
      </c>
      <c r="J17" s="30">
        <v>58736130</v>
      </c>
      <c r="K17" s="30">
        <v>2200000</v>
      </c>
      <c r="L17" s="30">
        <v>0</v>
      </c>
      <c r="M17" s="30">
        <v>0</v>
      </c>
      <c r="N17" s="30">
        <v>56536130</v>
      </c>
      <c r="O17" s="30">
        <v>0</v>
      </c>
    </row>
    <row r="18" spans="1:16" ht="68.25" x14ac:dyDescent="0.2">
      <c r="A18" s="24">
        <v>0</v>
      </c>
      <c r="B18" s="26" t="s">
        <v>21</v>
      </c>
      <c r="C18" s="27" t="s">
        <v>21</v>
      </c>
      <c r="D18" s="28" t="s">
        <v>21</v>
      </c>
      <c r="E18" s="28" t="s">
        <v>46</v>
      </c>
      <c r="F18" s="27" t="s">
        <v>47</v>
      </c>
      <c r="G18" s="27" t="s">
        <v>42</v>
      </c>
      <c r="H18" s="28" t="s">
        <v>21</v>
      </c>
      <c r="I18" s="29" t="s">
        <v>21</v>
      </c>
      <c r="J18" s="30">
        <v>58736130</v>
      </c>
      <c r="K18" s="30">
        <v>2200000</v>
      </c>
      <c r="L18" s="30">
        <v>0</v>
      </c>
      <c r="M18" s="30">
        <v>0</v>
      </c>
      <c r="N18" s="30">
        <v>56536130</v>
      </c>
      <c r="O18" s="30">
        <v>0</v>
      </c>
    </row>
    <row r="19" spans="1:16" ht="36" x14ac:dyDescent="0.2">
      <c r="A19" s="24">
        <v>1</v>
      </c>
      <c r="B19" s="26" t="s">
        <v>48</v>
      </c>
      <c r="C19" s="27" t="s">
        <v>49</v>
      </c>
      <c r="D19" s="28" t="s">
        <v>21</v>
      </c>
      <c r="E19" s="28" t="s">
        <v>21</v>
      </c>
      <c r="F19" s="27" t="s">
        <v>21</v>
      </c>
      <c r="G19" s="27" t="s">
        <v>50</v>
      </c>
      <c r="H19" s="28" t="s">
        <v>21</v>
      </c>
      <c r="I19" s="29" t="s">
        <v>21</v>
      </c>
      <c r="J19" s="30">
        <v>1000000</v>
      </c>
      <c r="K19" s="30">
        <v>1000000</v>
      </c>
      <c r="L19" s="30">
        <v>0</v>
      </c>
      <c r="M19" s="30">
        <v>0</v>
      </c>
      <c r="N19" s="30">
        <v>0</v>
      </c>
      <c r="O19" s="30">
        <v>0</v>
      </c>
      <c r="P19" s="4">
        <v>1000000</v>
      </c>
    </row>
    <row r="20" spans="1:16" ht="81" x14ac:dyDescent="0.2">
      <c r="A20" s="24">
        <v>1</v>
      </c>
      <c r="B20" s="26" t="s">
        <v>51</v>
      </c>
      <c r="C20" s="27" t="s">
        <v>52</v>
      </c>
      <c r="D20" s="28" t="s">
        <v>53</v>
      </c>
      <c r="E20" s="28" t="s">
        <v>21</v>
      </c>
      <c r="F20" s="27" t="s">
        <v>21</v>
      </c>
      <c r="G20" s="27" t="s">
        <v>50</v>
      </c>
      <c r="H20" s="28" t="s">
        <v>54</v>
      </c>
      <c r="I20" s="30">
        <v>261306000</v>
      </c>
      <c r="J20" s="30">
        <v>1000000</v>
      </c>
      <c r="K20" s="30">
        <v>1000000</v>
      </c>
      <c r="L20" s="30">
        <v>0</v>
      </c>
      <c r="M20" s="30">
        <v>0</v>
      </c>
      <c r="N20" s="30">
        <v>0</v>
      </c>
      <c r="O20" s="30">
        <v>0</v>
      </c>
    </row>
    <row r="21" spans="1:16" ht="78" x14ac:dyDescent="0.2">
      <c r="A21" s="24">
        <v>0</v>
      </c>
      <c r="B21" s="26" t="s">
        <v>21</v>
      </c>
      <c r="C21" s="27" t="s">
        <v>21</v>
      </c>
      <c r="D21" s="28" t="s">
        <v>21</v>
      </c>
      <c r="E21" s="28" t="s">
        <v>55</v>
      </c>
      <c r="F21" s="27" t="s">
        <v>56</v>
      </c>
      <c r="G21" s="27" t="s">
        <v>50</v>
      </c>
      <c r="H21" s="28" t="s">
        <v>21</v>
      </c>
      <c r="I21" s="29" t="s">
        <v>21</v>
      </c>
      <c r="J21" s="30">
        <v>1000000</v>
      </c>
      <c r="K21" s="30">
        <v>1000000</v>
      </c>
      <c r="L21" s="30">
        <v>0</v>
      </c>
      <c r="M21" s="30">
        <v>0</v>
      </c>
      <c r="N21" s="30">
        <v>0</v>
      </c>
      <c r="O21" s="30">
        <v>0</v>
      </c>
    </row>
    <row r="22" spans="1:16" ht="36" x14ac:dyDescent="0.2">
      <c r="A22" s="24">
        <v>1</v>
      </c>
      <c r="B22" s="26" t="s">
        <v>57</v>
      </c>
      <c r="C22" s="27" t="s">
        <v>58</v>
      </c>
      <c r="D22" s="28" t="s">
        <v>21</v>
      </c>
      <c r="E22" s="28" t="s">
        <v>21</v>
      </c>
      <c r="F22" s="27" t="s">
        <v>21</v>
      </c>
      <c r="G22" s="27" t="s">
        <v>50</v>
      </c>
      <c r="H22" s="28" t="s">
        <v>21</v>
      </c>
      <c r="I22" s="29" t="s">
        <v>21</v>
      </c>
      <c r="J22" s="30">
        <v>1300000</v>
      </c>
      <c r="K22" s="30">
        <v>1300000</v>
      </c>
      <c r="L22" s="30">
        <v>0</v>
      </c>
      <c r="M22" s="30">
        <v>0</v>
      </c>
      <c r="N22" s="30">
        <v>0</v>
      </c>
      <c r="O22" s="30">
        <v>0</v>
      </c>
      <c r="P22" s="4">
        <v>1300000</v>
      </c>
    </row>
    <row r="23" spans="1:16" ht="108" x14ac:dyDescent="0.2">
      <c r="A23" s="24">
        <v>1</v>
      </c>
      <c r="B23" s="26" t="s">
        <v>59</v>
      </c>
      <c r="C23" s="27" t="s">
        <v>60</v>
      </c>
      <c r="D23" s="28" t="s">
        <v>61</v>
      </c>
      <c r="E23" s="28" t="s">
        <v>21</v>
      </c>
      <c r="F23" s="27" t="s">
        <v>21</v>
      </c>
      <c r="G23" s="27" t="s">
        <v>50</v>
      </c>
      <c r="H23" s="28" t="s">
        <v>54</v>
      </c>
      <c r="I23" s="30">
        <v>17826330</v>
      </c>
      <c r="J23" s="30">
        <v>1300000</v>
      </c>
      <c r="K23" s="30">
        <v>1300000</v>
      </c>
      <c r="L23" s="30">
        <v>0</v>
      </c>
      <c r="M23" s="30">
        <v>0</v>
      </c>
      <c r="N23" s="30">
        <v>0</v>
      </c>
      <c r="O23" s="30">
        <v>0</v>
      </c>
    </row>
    <row r="24" spans="1:16" ht="68.25" x14ac:dyDescent="0.2">
      <c r="A24" s="24">
        <v>0</v>
      </c>
      <c r="B24" s="26" t="s">
        <v>21</v>
      </c>
      <c r="C24" s="27" t="s">
        <v>21</v>
      </c>
      <c r="D24" s="28" t="s">
        <v>21</v>
      </c>
      <c r="E24" s="28" t="s">
        <v>62</v>
      </c>
      <c r="F24" s="27" t="s">
        <v>63</v>
      </c>
      <c r="G24" s="27" t="s">
        <v>50</v>
      </c>
      <c r="H24" s="28" t="s">
        <v>21</v>
      </c>
      <c r="I24" s="29" t="s">
        <v>21</v>
      </c>
      <c r="J24" s="30">
        <v>1300000</v>
      </c>
      <c r="K24" s="30">
        <v>1300000</v>
      </c>
      <c r="L24" s="30">
        <v>0</v>
      </c>
      <c r="M24" s="30">
        <v>0</v>
      </c>
      <c r="N24" s="30">
        <v>0</v>
      </c>
      <c r="O24" s="30">
        <v>0</v>
      </c>
    </row>
    <row r="25" spans="1:16" ht="36" x14ac:dyDescent="0.2">
      <c r="A25" s="24">
        <v>1</v>
      </c>
      <c r="B25" s="26" t="s">
        <v>64</v>
      </c>
      <c r="C25" s="27" t="s">
        <v>65</v>
      </c>
      <c r="D25" s="28" t="s">
        <v>21</v>
      </c>
      <c r="E25" s="28" t="s">
        <v>21</v>
      </c>
      <c r="F25" s="27" t="s">
        <v>21</v>
      </c>
      <c r="G25" s="27" t="s">
        <v>50</v>
      </c>
      <c r="H25" s="28" t="s">
        <v>21</v>
      </c>
      <c r="I25" s="29" t="s">
        <v>21</v>
      </c>
      <c r="J25" s="30">
        <f>J26+J29+J31+J33</f>
        <v>19360943</v>
      </c>
      <c r="K25" s="32">
        <f t="shared" ref="K25:O25" si="0">K26+K29+K31+K33</f>
        <v>11360943</v>
      </c>
      <c r="L25" s="32">
        <f t="shared" si="0"/>
        <v>8000000</v>
      </c>
      <c r="M25" s="32">
        <f t="shared" si="0"/>
        <v>0</v>
      </c>
      <c r="N25" s="32">
        <f t="shared" si="0"/>
        <v>0</v>
      </c>
      <c r="O25" s="32">
        <f t="shared" si="0"/>
        <v>0</v>
      </c>
      <c r="P25" s="4">
        <v>19360943</v>
      </c>
    </row>
    <row r="26" spans="1:16" ht="99" x14ac:dyDescent="0.2">
      <c r="A26" s="24">
        <v>1</v>
      </c>
      <c r="B26" s="26" t="s">
        <v>66</v>
      </c>
      <c r="C26" s="27" t="s">
        <v>67</v>
      </c>
      <c r="D26" s="28" t="s">
        <v>68</v>
      </c>
      <c r="E26" s="28" t="s">
        <v>21</v>
      </c>
      <c r="F26" s="27" t="s">
        <v>21</v>
      </c>
      <c r="G26" s="27" t="s">
        <v>50</v>
      </c>
      <c r="H26" s="28" t="s">
        <v>54</v>
      </c>
      <c r="I26" s="30">
        <v>41733760</v>
      </c>
      <c r="J26" s="30">
        <v>12000000</v>
      </c>
      <c r="K26" s="30">
        <v>4000000</v>
      </c>
      <c r="L26" s="30">
        <v>8000000</v>
      </c>
      <c r="M26" s="30">
        <v>0</v>
      </c>
      <c r="N26" s="30">
        <v>0</v>
      </c>
      <c r="O26" s="30">
        <v>0</v>
      </c>
    </row>
    <row r="27" spans="1:16" ht="78" x14ac:dyDescent="0.2">
      <c r="A27" s="24">
        <v>0</v>
      </c>
      <c r="B27" s="26" t="s">
        <v>21</v>
      </c>
      <c r="C27" s="27" t="s">
        <v>21</v>
      </c>
      <c r="D27" s="28" t="s">
        <v>21</v>
      </c>
      <c r="E27" s="28" t="s">
        <v>55</v>
      </c>
      <c r="F27" s="27" t="s">
        <v>56</v>
      </c>
      <c r="G27" s="27" t="s">
        <v>50</v>
      </c>
      <c r="H27" s="28" t="s">
        <v>21</v>
      </c>
      <c r="I27" s="29" t="s">
        <v>21</v>
      </c>
      <c r="J27" s="30">
        <v>4000000</v>
      </c>
      <c r="K27" s="30">
        <v>4000000</v>
      </c>
      <c r="L27" s="30">
        <v>0</v>
      </c>
      <c r="M27" s="30">
        <v>0</v>
      </c>
      <c r="N27" s="30">
        <v>0</v>
      </c>
      <c r="O27" s="30">
        <v>0</v>
      </c>
    </row>
    <row r="28" spans="1:16" ht="39" x14ac:dyDescent="0.2">
      <c r="A28" s="24">
        <v>0</v>
      </c>
      <c r="B28" s="26" t="s">
        <v>21</v>
      </c>
      <c r="C28" s="27" t="s">
        <v>21</v>
      </c>
      <c r="D28" s="28" t="s">
        <v>21</v>
      </c>
      <c r="E28" s="28" t="s">
        <v>69</v>
      </c>
      <c r="F28" s="27" t="s">
        <v>70</v>
      </c>
      <c r="G28" s="27" t="s">
        <v>50</v>
      </c>
      <c r="H28" s="28" t="s">
        <v>21</v>
      </c>
      <c r="I28" s="29" t="s">
        <v>21</v>
      </c>
      <c r="J28" s="30">
        <v>8000000</v>
      </c>
      <c r="K28" s="30">
        <v>0</v>
      </c>
      <c r="L28" s="30">
        <v>8000000</v>
      </c>
      <c r="M28" s="30">
        <v>0</v>
      </c>
      <c r="N28" s="30">
        <v>0</v>
      </c>
      <c r="O28" s="30">
        <v>0</v>
      </c>
    </row>
    <row r="29" spans="1:16" ht="54" x14ac:dyDescent="0.2">
      <c r="A29" s="24">
        <v>1</v>
      </c>
      <c r="B29" s="26" t="s">
        <v>71</v>
      </c>
      <c r="C29" s="27" t="s">
        <v>72</v>
      </c>
      <c r="D29" s="28" t="s">
        <v>73</v>
      </c>
      <c r="E29" s="28" t="s">
        <v>21</v>
      </c>
      <c r="F29" s="27" t="s">
        <v>21</v>
      </c>
      <c r="G29" s="27" t="s">
        <v>50</v>
      </c>
      <c r="H29" s="28" t="s">
        <v>54</v>
      </c>
      <c r="I29" s="30">
        <v>12097580</v>
      </c>
      <c r="J29" s="30">
        <v>6160943</v>
      </c>
      <c r="K29" s="30">
        <f>K30</f>
        <v>6160943</v>
      </c>
      <c r="L29" s="30">
        <v>0</v>
      </c>
      <c r="M29" s="30">
        <v>0</v>
      </c>
      <c r="N29" s="30">
        <v>0</v>
      </c>
      <c r="O29" s="30">
        <v>0</v>
      </c>
    </row>
    <row r="30" spans="1:16" ht="68.25" x14ac:dyDescent="0.2">
      <c r="A30" s="24">
        <v>0</v>
      </c>
      <c r="B30" s="26" t="s">
        <v>21</v>
      </c>
      <c r="C30" s="27" t="s">
        <v>21</v>
      </c>
      <c r="D30" s="28" t="s">
        <v>21</v>
      </c>
      <c r="E30" s="28" t="s">
        <v>74</v>
      </c>
      <c r="F30" s="27" t="s">
        <v>75</v>
      </c>
      <c r="G30" s="27" t="s">
        <v>50</v>
      </c>
      <c r="H30" s="28" t="s">
        <v>21</v>
      </c>
      <c r="I30" s="29" t="s">
        <v>21</v>
      </c>
      <c r="J30" s="30">
        <v>6160943</v>
      </c>
      <c r="K30" s="30">
        <v>6160943</v>
      </c>
      <c r="L30" s="30">
        <v>0</v>
      </c>
      <c r="M30" s="30">
        <v>0</v>
      </c>
      <c r="N30" s="30">
        <v>0</v>
      </c>
      <c r="O30" s="30">
        <v>0</v>
      </c>
    </row>
    <row r="31" spans="1:16" ht="81" x14ac:dyDescent="0.2">
      <c r="A31" s="24">
        <v>1</v>
      </c>
      <c r="B31" s="26" t="s">
        <v>76</v>
      </c>
      <c r="C31" s="27" t="s">
        <v>77</v>
      </c>
      <c r="D31" s="28" t="s">
        <v>78</v>
      </c>
      <c r="E31" s="28" t="s">
        <v>21</v>
      </c>
      <c r="F31" s="27" t="s">
        <v>21</v>
      </c>
      <c r="G31" s="27" t="s">
        <v>50</v>
      </c>
      <c r="H31" s="28" t="s">
        <v>79</v>
      </c>
      <c r="I31" s="30">
        <v>3070000</v>
      </c>
      <c r="J31" s="30">
        <v>1000000</v>
      </c>
      <c r="K31" s="30">
        <v>1000000</v>
      </c>
      <c r="L31" s="30">
        <v>0</v>
      </c>
      <c r="M31" s="30">
        <v>0</v>
      </c>
      <c r="N31" s="30">
        <v>0</v>
      </c>
      <c r="O31" s="30">
        <v>0</v>
      </c>
    </row>
    <row r="32" spans="1:16" ht="78" x14ac:dyDescent="0.2">
      <c r="A32" s="24">
        <v>0</v>
      </c>
      <c r="B32" s="26" t="s">
        <v>21</v>
      </c>
      <c r="C32" s="27" t="s">
        <v>21</v>
      </c>
      <c r="D32" s="28" t="s">
        <v>21</v>
      </c>
      <c r="E32" s="28" t="s">
        <v>55</v>
      </c>
      <c r="F32" s="27" t="s">
        <v>56</v>
      </c>
      <c r="G32" s="27" t="s">
        <v>50</v>
      </c>
      <c r="H32" s="28" t="s">
        <v>21</v>
      </c>
      <c r="I32" s="29" t="s">
        <v>21</v>
      </c>
      <c r="J32" s="30">
        <v>1000000</v>
      </c>
      <c r="K32" s="30">
        <v>1000000</v>
      </c>
      <c r="L32" s="30">
        <v>0</v>
      </c>
      <c r="M32" s="30">
        <v>0</v>
      </c>
      <c r="N32" s="30">
        <v>0</v>
      </c>
      <c r="O32" s="30">
        <v>0</v>
      </c>
    </row>
    <row r="33" spans="1:16" ht="45" x14ac:dyDescent="0.2">
      <c r="A33" s="24">
        <v>1</v>
      </c>
      <c r="B33" s="26" t="s">
        <v>80</v>
      </c>
      <c r="C33" s="27" t="s">
        <v>81</v>
      </c>
      <c r="D33" s="28" t="s">
        <v>82</v>
      </c>
      <c r="E33" s="28" t="s">
        <v>21</v>
      </c>
      <c r="F33" s="27" t="s">
        <v>21</v>
      </c>
      <c r="G33" s="27" t="s">
        <v>50</v>
      </c>
      <c r="H33" s="28" t="s">
        <v>83</v>
      </c>
      <c r="I33" s="30">
        <v>7710241</v>
      </c>
      <c r="J33" s="30">
        <v>200000</v>
      </c>
      <c r="K33" s="30">
        <v>200000</v>
      </c>
      <c r="L33" s="30">
        <v>0</v>
      </c>
      <c r="M33" s="30">
        <v>0</v>
      </c>
      <c r="N33" s="30">
        <v>0</v>
      </c>
      <c r="O33" s="30">
        <v>0</v>
      </c>
    </row>
    <row r="34" spans="1:16" ht="78" x14ac:dyDescent="0.2">
      <c r="A34" s="24">
        <v>0</v>
      </c>
      <c r="B34" s="26" t="s">
        <v>21</v>
      </c>
      <c r="C34" s="27" t="s">
        <v>21</v>
      </c>
      <c r="D34" s="28" t="s">
        <v>21</v>
      </c>
      <c r="E34" s="28" t="s">
        <v>55</v>
      </c>
      <c r="F34" s="27" t="s">
        <v>56</v>
      </c>
      <c r="G34" s="27" t="s">
        <v>50</v>
      </c>
      <c r="H34" s="28" t="s">
        <v>21</v>
      </c>
      <c r="I34" s="29" t="s">
        <v>21</v>
      </c>
      <c r="J34" s="30">
        <v>200000</v>
      </c>
      <c r="K34" s="30">
        <v>200000</v>
      </c>
      <c r="L34" s="30">
        <v>0</v>
      </c>
      <c r="M34" s="30">
        <v>0</v>
      </c>
      <c r="N34" s="30">
        <v>0</v>
      </c>
      <c r="O34" s="30">
        <v>0</v>
      </c>
    </row>
    <row r="35" spans="1:16" ht="36" x14ac:dyDescent="0.2">
      <c r="A35" s="24">
        <v>1</v>
      </c>
      <c r="B35" s="26" t="s">
        <v>84</v>
      </c>
      <c r="C35" s="27" t="s">
        <v>85</v>
      </c>
      <c r="D35" s="28" t="s">
        <v>21</v>
      </c>
      <c r="E35" s="28" t="s">
        <v>21</v>
      </c>
      <c r="F35" s="27" t="s">
        <v>21</v>
      </c>
      <c r="G35" s="27" t="s">
        <v>50</v>
      </c>
      <c r="H35" s="28" t="s">
        <v>21</v>
      </c>
      <c r="I35" s="29" t="s">
        <v>21</v>
      </c>
      <c r="J35" s="30">
        <v>2650000</v>
      </c>
      <c r="K35" s="30">
        <v>2650000</v>
      </c>
      <c r="L35" s="30">
        <v>0</v>
      </c>
      <c r="M35" s="30">
        <v>0</v>
      </c>
      <c r="N35" s="30">
        <v>0</v>
      </c>
      <c r="O35" s="30">
        <v>0</v>
      </c>
      <c r="P35" s="4">
        <v>2650000</v>
      </c>
    </row>
    <row r="36" spans="1:16" ht="117" x14ac:dyDescent="0.2">
      <c r="A36" s="24">
        <v>1</v>
      </c>
      <c r="B36" s="26" t="s">
        <v>86</v>
      </c>
      <c r="C36" s="27" t="s">
        <v>87</v>
      </c>
      <c r="D36" s="28" t="s">
        <v>88</v>
      </c>
      <c r="E36" s="28" t="s">
        <v>21</v>
      </c>
      <c r="F36" s="27" t="s">
        <v>21</v>
      </c>
      <c r="G36" s="27" t="s">
        <v>50</v>
      </c>
      <c r="H36" s="28" t="s">
        <v>54</v>
      </c>
      <c r="I36" s="30">
        <v>93500000</v>
      </c>
      <c r="J36" s="30">
        <v>500000</v>
      </c>
      <c r="K36" s="30">
        <v>500000</v>
      </c>
      <c r="L36" s="30">
        <v>0</v>
      </c>
      <c r="M36" s="30">
        <v>0</v>
      </c>
      <c r="N36" s="30">
        <v>0</v>
      </c>
      <c r="O36" s="30">
        <v>0</v>
      </c>
    </row>
    <row r="37" spans="1:16" ht="68.25" x14ac:dyDescent="0.2">
      <c r="A37" s="24">
        <v>0</v>
      </c>
      <c r="B37" s="26" t="s">
        <v>21</v>
      </c>
      <c r="C37" s="27" t="s">
        <v>21</v>
      </c>
      <c r="D37" s="28" t="s">
        <v>21</v>
      </c>
      <c r="E37" s="28" t="s">
        <v>74</v>
      </c>
      <c r="F37" s="27" t="s">
        <v>75</v>
      </c>
      <c r="G37" s="27" t="s">
        <v>50</v>
      </c>
      <c r="H37" s="28" t="s">
        <v>21</v>
      </c>
      <c r="I37" s="29" t="s">
        <v>21</v>
      </c>
      <c r="J37" s="30">
        <v>500000</v>
      </c>
      <c r="K37" s="30">
        <v>500000</v>
      </c>
      <c r="L37" s="30">
        <v>0</v>
      </c>
      <c r="M37" s="30">
        <v>0</v>
      </c>
      <c r="N37" s="30">
        <v>0</v>
      </c>
      <c r="O37" s="30">
        <v>0</v>
      </c>
    </row>
    <row r="38" spans="1:16" ht="90" x14ac:dyDescent="0.2">
      <c r="A38" s="24">
        <v>1</v>
      </c>
      <c r="B38" s="26" t="s">
        <v>89</v>
      </c>
      <c r="C38" s="27" t="s">
        <v>90</v>
      </c>
      <c r="D38" s="28" t="s">
        <v>91</v>
      </c>
      <c r="E38" s="28" t="s">
        <v>21</v>
      </c>
      <c r="F38" s="27" t="s">
        <v>21</v>
      </c>
      <c r="G38" s="27" t="s">
        <v>50</v>
      </c>
      <c r="H38" s="28" t="s">
        <v>79</v>
      </c>
      <c r="I38" s="30">
        <v>4863886</v>
      </c>
      <c r="J38" s="30">
        <v>2150000</v>
      </c>
      <c r="K38" s="30">
        <v>2150000</v>
      </c>
      <c r="L38" s="30">
        <v>0</v>
      </c>
      <c r="M38" s="30">
        <v>0</v>
      </c>
      <c r="N38" s="30">
        <v>0</v>
      </c>
      <c r="O38" s="30">
        <v>0</v>
      </c>
    </row>
    <row r="39" spans="1:16" ht="68.25" x14ac:dyDescent="0.2">
      <c r="A39" s="24">
        <v>0</v>
      </c>
      <c r="B39" s="26" t="s">
        <v>21</v>
      </c>
      <c r="C39" s="27" t="s">
        <v>21</v>
      </c>
      <c r="D39" s="28" t="s">
        <v>21</v>
      </c>
      <c r="E39" s="28" t="s">
        <v>74</v>
      </c>
      <c r="F39" s="27" t="s">
        <v>75</v>
      </c>
      <c r="G39" s="27" t="s">
        <v>50</v>
      </c>
      <c r="H39" s="28" t="s">
        <v>21</v>
      </c>
      <c r="I39" s="29" t="s">
        <v>21</v>
      </c>
      <c r="J39" s="30">
        <v>2150000</v>
      </c>
      <c r="K39" s="30">
        <v>2150000</v>
      </c>
      <c r="L39" s="30">
        <v>0</v>
      </c>
      <c r="M39" s="30">
        <v>0</v>
      </c>
      <c r="N39" s="30">
        <v>0</v>
      </c>
      <c r="O39" s="30">
        <v>0</v>
      </c>
    </row>
    <row r="40" spans="1:16" x14ac:dyDescent="0.2">
      <c r="A40" s="24">
        <v>1</v>
      </c>
      <c r="B40" s="26" t="s">
        <v>21</v>
      </c>
      <c r="C40" s="27" t="s">
        <v>21</v>
      </c>
      <c r="D40" s="28" t="s">
        <v>21</v>
      </c>
      <c r="E40" s="28" t="s">
        <v>21</v>
      </c>
      <c r="F40" s="27" t="s">
        <v>21</v>
      </c>
      <c r="G40" s="27" t="s">
        <v>21</v>
      </c>
      <c r="H40" s="28" t="s">
        <v>21</v>
      </c>
      <c r="I40" s="29" t="s">
        <v>92</v>
      </c>
      <c r="J40" s="30">
        <f>100376630.27+4160943+5600</f>
        <v>104543173.27</v>
      </c>
      <c r="K40" s="30">
        <f>33010300.27+4160943+5600</f>
        <v>37176843.269999996</v>
      </c>
      <c r="L40" s="30">
        <v>10830200</v>
      </c>
      <c r="M40" s="30">
        <v>0</v>
      </c>
      <c r="N40" s="30">
        <v>56536130</v>
      </c>
      <c r="O40" s="30">
        <v>0</v>
      </c>
    </row>
    <row r="42" spans="1:16" x14ac:dyDescent="0.2">
      <c r="B42" s="33" t="s">
        <v>94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</row>
    <row r="48" spans="1:16" x14ac:dyDescent="0.2">
      <c r="J48" s="3">
        <f>J8+J16+J19+J22+J25+J35</f>
        <v>104543173.27</v>
      </c>
      <c r="K48" s="3">
        <f t="shared" ref="K48:O48" si="1">K8+K16+K19+K22+K25+K35</f>
        <v>37176843.269999996</v>
      </c>
      <c r="L48" s="3">
        <f t="shared" si="1"/>
        <v>10830200</v>
      </c>
      <c r="M48" s="3">
        <f t="shared" si="1"/>
        <v>0</v>
      </c>
      <c r="N48" s="3">
        <f t="shared" si="1"/>
        <v>56536130</v>
      </c>
      <c r="O48" s="3">
        <f t="shared" si="1"/>
        <v>0</v>
      </c>
      <c r="P48" s="45">
        <f>SUM(P8:P43)</f>
        <v>104543173.27</v>
      </c>
    </row>
  </sheetData>
  <mergeCells count="15">
    <mergeCell ref="B42:O42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</mergeCells>
  <conditionalFormatting sqref="B8:B40">
    <cfRule type="expression" dxfId="14" priority="2" stopIfTrue="1">
      <formula>A8=1</formula>
    </cfRule>
  </conditionalFormatting>
  <conditionalFormatting sqref="C8:C40">
    <cfRule type="expression" dxfId="13" priority="3" stopIfTrue="1">
      <formula>A8=1</formula>
    </cfRule>
  </conditionalFormatting>
  <conditionalFormatting sqref="D8:D40">
    <cfRule type="expression" dxfId="12" priority="4" stopIfTrue="1">
      <formula>A8=1</formula>
    </cfRule>
  </conditionalFormatting>
  <conditionalFormatting sqref="E8:E40">
    <cfRule type="expression" dxfId="11" priority="5" stopIfTrue="1">
      <formula>A8=1</formula>
    </cfRule>
  </conditionalFormatting>
  <conditionalFormatting sqref="F8:F40">
    <cfRule type="expression" dxfId="10" priority="6" stopIfTrue="1">
      <formula>A8=1</formula>
    </cfRule>
  </conditionalFormatting>
  <conditionalFormatting sqref="G8:G40">
    <cfRule type="expression" dxfId="9" priority="7" stopIfTrue="1">
      <formula>A8=1</formula>
    </cfRule>
  </conditionalFormatting>
  <conditionalFormatting sqref="H8:H40">
    <cfRule type="expression" dxfId="8" priority="8" stopIfTrue="1">
      <formula>A8=1</formula>
    </cfRule>
  </conditionalFormatting>
  <conditionalFormatting sqref="I8:I40">
    <cfRule type="expression" dxfId="7" priority="9" stopIfTrue="1">
      <formula>A8=1</formula>
    </cfRule>
  </conditionalFormatting>
  <conditionalFormatting sqref="J8:J40">
    <cfRule type="expression" dxfId="6" priority="10" stopIfTrue="1">
      <formula>A8=1</formula>
    </cfRule>
  </conditionalFormatting>
  <conditionalFormatting sqref="K8:K24 K26:K40">
    <cfRule type="expression" dxfId="5" priority="11" stopIfTrue="1">
      <formula>A8=1</formula>
    </cfRule>
  </conditionalFormatting>
  <conditionalFormatting sqref="L8:L24 L26:L40">
    <cfRule type="expression" dxfId="4" priority="12" stopIfTrue="1">
      <formula>A8=1</formula>
    </cfRule>
  </conditionalFormatting>
  <conditionalFormatting sqref="M8:M24 M26:M40">
    <cfRule type="expression" dxfId="3" priority="13" stopIfTrue="1">
      <formula>A8=1</formula>
    </cfRule>
  </conditionalFormatting>
  <conditionalFormatting sqref="N8:N24 N26:N40">
    <cfRule type="expression" dxfId="2" priority="14" stopIfTrue="1">
      <formula>A8=1</formula>
    </cfRule>
  </conditionalFormatting>
  <conditionalFormatting sqref="O8:O24 O26:O40">
    <cfRule type="expression" dxfId="1" priority="15" stopIfTrue="1">
      <formula>A8=1</formula>
    </cfRule>
  </conditionalFormatting>
  <conditionalFormatting sqref="K25:O25">
    <cfRule type="expression" dxfId="0" priority="1" stopIfTrue="1">
      <formula>B25=1</formula>
    </cfRule>
  </conditionalFormatting>
  <pageMargins left="0.34" right="0.36" top="0.34" bottom="0.42" header="0.32" footer="0.2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rish_dod_6</vt:lpstr>
      <vt:lpstr>Лист1</vt:lpstr>
      <vt:lpstr>rish_dod_6!Область_друку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Користувч</dc:creator>
  <cp:lastModifiedBy>Specialist</cp:lastModifiedBy>
  <cp:lastPrinted>2026-04-24T11:10:31Z</cp:lastPrinted>
  <dcterms:created xsi:type="dcterms:W3CDTF">2026-03-20T08:22:21Z</dcterms:created>
  <dcterms:modified xsi:type="dcterms:W3CDTF">2026-05-14T06:50:12Z</dcterms:modified>
</cp:coreProperties>
</file>